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11640"/>
  </bookViews>
  <sheets>
    <sheet name="ноябрь" sheetId="23" r:id="rId1"/>
  </sheets>
  <calcPr calcId="124519"/>
</workbook>
</file>

<file path=xl/calcChain.xml><?xml version="1.0" encoding="utf-8"?>
<calcChain xmlns="http://schemas.openxmlformats.org/spreadsheetml/2006/main">
  <c r="L16" i="23"/>
  <c r="L36"/>
  <c r="L40"/>
  <c r="L50"/>
  <c r="K53"/>
  <c r="K52"/>
  <c r="K43"/>
  <c r="K41"/>
  <c r="K39"/>
  <c r="K38"/>
  <c r="K37"/>
  <c r="K35"/>
  <c r="K34" s="1"/>
  <c r="K33"/>
  <c r="K32"/>
  <c r="K31"/>
  <c r="K30"/>
  <c r="K29"/>
  <c r="K28"/>
  <c r="K27"/>
  <c r="K26"/>
  <c r="K25"/>
  <c r="K24"/>
  <c r="K23"/>
  <c r="K22"/>
  <c r="K21"/>
  <c r="K20"/>
  <c r="K19"/>
  <c r="K18"/>
  <c r="K17"/>
  <c r="K15"/>
  <c r="K14"/>
  <c r="L49"/>
  <c r="L48"/>
  <c r="L47"/>
  <c r="L13"/>
  <c r="J50"/>
  <c r="J46"/>
  <c r="J16"/>
  <c r="J36"/>
  <c r="L44"/>
  <c r="K44"/>
  <c r="L34"/>
  <c r="J54"/>
  <c r="J44"/>
  <c r="J40"/>
  <c r="J34"/>
  <c r="J13"/>
  <c r="K50" l="1"/>
  <c r="K36"/>
  <c r="J12"/>
  <c r="K16"/>
  <c r="K12" s="1"/>
  <c r="K13"/>
  <c r="L12"/>
  <c r="L46" l="1"/>
  <c r="K54"/>
  <c r="L55"/>
  <c r="L54" s="1"/>
  <c r="L11" s="1"/>
  <c r="K42"/>
  <c r="K11" l="1"/>
  <c r="K40"/>
</calcChain>
</file>

<file path=xl/sharedStrings.xml><?xml version="1.0" encoding="utf-8"?>
<sst xmlns="http://schemas.openxmlformats.org/spreadsheetml/2006/main" count="261" uniqueCount="85">
  <si>
    <t>Начисления на выплаты по оплате труда</t>
  </si>
  <si>
    <t>Заработная плата</t>
  </si>
  <si>
    <t>Прочие расходы</t>
  </si>
  <si>
    <t>СОЦИАЛЬНАЯ ПОЛИТИКА</t>
  </si>
  <si>
    <t>Работы, услуги по содержанию имущества</t>
  </si>
  <si>
    <t>Прочие работы, услуги</t>
  </si>
  <si>
    <t>ЖИЛИЩНО-КОММУНАЛЬНОЕ ХОЗЯЙСТВО</t>
  </si>
  <si>
    <t>Увеличение стоимости материальных запасов</t>
  </si>
  <si>
    <t>НАЦИОНАЛЬНАЯ ЭКОНОМИКА</t>
  </si>
  <si>
    <t>НАЦИОНАЛЬНАЯ ОБОРОНА</t>
  </si>
  <si>
    <t>Резервные фонды</t>
  </si>
  <si>
    <t>Увеличение стоимости основных средств</t>
  </si>
  <si>
    <t>Коммунальные услуги</t>
  </si>
  <si>
    <t>Транспортные услуги</t>
  </si>
  <si>
    <t>Услуги связи</t>
  </si>
  <si>
    <t>Аппарат управление</t>
  </si>
  <si>
    <t>Код по бюджетной классификации</t>
  </si>
  <si>
    <t>Наименование</t>
  </si>
  <si>
    <t>главного распорядителя средств</t>
  </si>
  <si>
    <t>раздел</t>
  </si>
  <si>
    <t>подраздел</t>
  </si>
  <si>
    <t>целевой статьи</t>
  </si>
  <si>
    <t>вид расходов</t>
  </si>
  <si>
    <t>экон.классиф</t>
  </si>
  <si>
    <t>01</t>
  </si>
  <si>
    <t>00</t>
  </si>
  <si>
    <t>04</t>
  </si>
  <si>
    <t>121</t>
  </si>
  <si>
    <t>211</t>
  </si>
  <si>
    <t>213</t>
  </si>
  <si>
    <t>242</t>
  </si>
  <si>
    <t>221</t>
  </si>
  <si>
    <t>226</t>
  </si>
  <si>
    <t>244</t>
  </si>
  <si>
    <t>222</t>
  </si>
  <si>
    <t>223</t>
  </si>
  <si>
    <t>225</t>
  </si>
  <si>
    <t>290</t>
  </si>
  <si>
    <t>310</t>
  </si>
  <si>
    <t>340</t>
  </si>
  <si>
    <t>851</t>
  </si>
  <si>
    <t>852</t>
  </si>
  <si>
    <t>11</t>
  </si>
  <si>
    <t>870</t>
  </si>
  <si>
    <t>02</t>
  </si>
  <si>
    <t>03</t>
  </si>
  <si>
    <t>12</t>
  </si>
  <si>
    <t>05</t>
  </si>
  <si>
    <t>10</t>
  </si>
  <si>
    <t>Приложение № 1</t>
  </si>
  <si>
    <t>Единица измерения:  тыс.руб.</t>
  </si>
  <si>
    <t xml:space="preserve">      Раздел I. Бюджетные ассигнования по расходам</t>
  </si>
  <si>
    <t>Другие общегосударственные вопросы</t>
  </si>
  <si>
    <t>13</t>
  </si>
  <si>
    <t>129</t>
  </si>
  <si>
    <t>97 0 00 76050</t>
  </si>
  <si>
    <t>99 9 00 51180</t>
  </si>
  <si>
    <t>Наименование органа: Администрация сельского поселения сумон Чыраа-Бажынский Дзун-Хемчикского кожууна РТ</t>
  </si>
  <si>
    <t>к Порядку составления, утверждения и ведения бюджетных смет муниципальных казенных учреждений</t>
  </si>
  <si>
    <t>Утвержденный бюджет</t>
  </si>
  <si>
    <t>853</t>
  </si>
  <si>
    <t>Руководство и управление в сфере установленных функций органов государственной власти Республики Тыва</t>
  </si>
  <si>
    <t>85 4 00 00120</t>
  </si>
  <si>
    <t>86 2 00 00120</t>
  </si>
  <si>
    <t>86 2 00 00240</t>
  </si>
  <si>
    <t>831</t>
  </si>
  <si>
    <t>87 1 00 00190</t>
  </si>
  <si>
    <t>86 6 00 00120</t>
  </si>
  <si>
    <t>Национальная безопасность и правоохранительная деятельность</t>
  </si>
  <si>
    <t>01 1 10 00000</t>
  </si>
  <si>
    <t>02 6 10 00000</t>
  </si>
  <si>
    <t>90 1 00 00190</t>
  </si>
  <si>
    <t>06 3 10 00000</t>
  </si>
  <si>
    <t>06 5 10 00000</t>
  </si>
  <si>
    <t>262</t>
  </si>
  <si>
    <t>Глава сельского поселения</t>
  </si>
  <si>
    <t>119</t>
  </si>
  <si>
    <t>111</t>
  </si>
  <si>
    <t>09</t>
  </si>
  <si>
    <t>89 1 00 001900</t>
  </si>
  <si>
    <t>Экономист ____________  Ондар С.Ч</t>
  </si>
  <si>
    <t>ИЗМЕНЕНИЕ  ПОКАЗАТЕЛЕЙ БЮДЖЕТНОЙ СМЕТЫ ЗА 2018 ГОД</t>
  </si>
  <si>
    <t>исполнение бюджета</t>
  </si>
  <si>
    <t>исполнено</t>
  </si>
  <si>
    <t>всего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</si>
</sst>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7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72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left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left"/>
      <protection hidden="1"/>
    </xf>
    <xf numFmtId="0" fontId="5" fillId="0" borderId="0" xfId="0" applyFont="1" applyAlignment="1">
      <alignment wrapText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wrapText="1"/>
      <protection hidden="1"/>
    </xf>
    <xf numFmtId="0" fontId="4" fillId="3" borderId="2" xfId="1" applyFont="1" applyFill="1" applyBorder="1" applyAlignment="1" applyProtection="1">
      <protection hidden="1"/>
    </xf>
    <xf numFmtId="0" fontId="4" fillId="3" borderId="3" xfId="1" applyNumberFormat="1" applyFont="1" applyFill="1" applyBorder="1" applyAlignment="1" applyProtection="1">
      <alignment horizontal="center"/>
      <protection hidden="1"/>
    </xf>
    <xf numFmtId="49" fontId="4" fillId="3" borderId="3" xfId="1" applyNumberFormat="1" applyFont="1" applyFill="1" applyBorder="1" applyAlignment="1" applyProtection="1">
      <alignment horizontal="center"/>
      <protection hidden="1"/>
    </xf>
    <xf numFmtId="164" fontId="4" fillId="3" borderId="2" xfId="1" applyNumberFormat="1" applyFont="1" applyFill="1" applyBorder="1" applyAlignment="1" applyProtection="1">
      <alignment horizontal="center"/>
      <protection hidden="1"/>
    </xf>
    <xf numFmtId="0" fontId="3" fillId="4" borderId="2" xfId="1" applyFont="1" applyFill="1" applyBorder="1" applyAlignment="1" applyProtection="1">
      <alignment vertical="top" wrapText="1"/>
      <protection hidden="1"/>
    </xf>
    <xf numFmtId="0" fontId="3" fillId="4" borderId="2" xfId="1" applyFont="1" applyFill="1" applyBorder="1" applyAlignment="1" applyProtection="1">
      <protection hidden="1"/>
    </xf>
    <xf numFmtId="0" fontId="3" fillId="5" borderId="3" xfId="1" applyNumberFormat="1" applyFont="1" applyFill="1" applyBorder="1" applyAlignment="1" applyProtection="1">
      <alignment horizontal="center"/>
      <protection hidden="1"/>
    </xf>
    <xf numFmtId="49" fontId="3" fillId="5" borderId="3" xfId="1" applyNumberFormat="1" applyFont="1" applyFill="1" applyBorder="1" applyAlignment="1" applyProtection="1">
      <alignment horizontal="center"/>
      <protection hidden="1"/>
    </xf>
    <xf numFmtId="49" fontId="3" fillId="4" borderId="3" xfId="1" applyNumberFormat="1" applyFont="1" applyFill="1" applyBorder="1" applyAlignment="1" applyProtection="1">
      <alignment horizontal="center"/>
      <protection hidden="1"/>
    </xf>
    <xf numFmtId="164" fontId="3" fillId="4" borderId="2" xfId="1" applyNumberFormat="1" applyFont="1" applyFill="1" applyBorder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alignment wrapText="1"/>
      <protection hidden="1"/>
    </xf>
    <xf numFmtId="0" fontId="3" fillId="2" borderId="2" xfId="1" applyFont="1" applyFill="1" applyBorder="1" applyAlignment="1" applyProtection="1">
      <protection hidden="1"/>
    </xf>
    <xf numFmtId="0" fontId="3" fillId="3" borderId="3" xfId="1" applyNumberFormat="1" applyFont="1" applyFill="1" applyBorder="1" applyAlignment="1" applyProtection="1">
      <alignment horizontal="center"/>
      <protection hidden="1"/>
    </xf>
    <xf numFmtId="49" fontId="3" fillId="3" borderId="3" xfId="1" applyNumberFormat="1" applyFont="1" applyFill="1" applyBorder="1" applyAlignment="1" applyProtection="1">
      <alignment horizontal="center"/>
      <protection hidden="1"/>
    </xf>
    <xf numFmtId="164" fontId="3" fillId="2" borderId="2" xfId="1" applyNumberFormat="1" applyFont="1" applyFill="1" applyBorder="1" applyAlignment="1" applyProtection="1">
      <alignment horizontal="center"/>
      <protection hidden="1"/>
    </xf>
    <xf numFmtId="0" fontId="3" fillId="5" borderId="2" xfId="1" applyFont="1" applyFill="1" applyBorder="1" applyAlignment="1" applyProtection="1">
      <alignment wrapText="1"/>
      <protection hidden="1"/>
    </xf>
    <xf numFmtId="0" fontId="3" fillId="5" borderId="2" xfId="1" applyFont="1" applyFill="1" applyBorder="1" applyAlignment="1" applyProtection="1">
      <protection hidden="1"/>
    </xf>
    <xf numFmtId="164" fontId="3" fillId="5" borderId="2" xfId="1" applyNumberFormat="1" applyFont="1" applyFill="1" applyBorder="1" applyAlignment="1" applyProtection="1">
      <alignment horizontal="center"/>
      <protection hidden="1"/>
    </xf>
    <xf numFmtId="0" fontId="3" fillId="4" borderId="2" xfId="1" applyFont="1" applyFill="1" applyBorder="1" applyAlignment="1" applyProtection="1">
      <alignment wrapText="1"/>
      <protection hidden="1"/>
    </xf>
    <xf numFmtId="0" fontId="3" fillId="0" borderId="2" xfId="1" applyFont="1" applyFill="1" applyBorder="1" applyAlignment="1" applyProtection="1">
      <alignment wrapText="1"/>
      <protection hidden="1"/>
    </xf>
    <xf numFmtId="0" fontId="4" fillId="5" borderId="2" xfId="1" applyFont="1" applyFill="1" applyBorder="1" applyAlignment="1" applyProtection="1">
      <alignment wrapText="1"/>
      <protection hidden="1"/>
    </xf>
    <xf numFmtId="0" fontId="4" fillId="5" borderId="2" xfId="1" applyFont="1" applyFill="1" applyBorder="1" applyAlignment="1" applyProtection="1">
      <protection hidden="1"/>
    </xf>
    <xf numFmtId="49" fontId="4" fillId="5" borderId="3" xfId="1" applyNumberFormat="1" applyFont="1" applyFill="1" applyBorder="1" applyAlignment="1" applyProtection="1">
      <alignment horizontal="center"/>
      <protection hidden="1"/>
    </xf>
    <xf numFmtId="164" fontId="4" fillId="5" borderId="2" xfId="1" applyNumberFormat="1" applyFont="1" applyFill="1" applyBorder="1" applyAlignment="1" applyProtection="1">
      <alignment horizontal="center"/>
      <protection hidden="1"/>
    </xf>
    <xf numFmtId="0" fontId="4" fillId="4" borderId="2" xfId="1" applyFont="1" applyFill="1" applyBorder="1" applyAlignment="1" applyProtection="1">
      <alignment wrapText="1"/>
      <protection hidden="1"/>
    </xf>
    <xf numFmtId="0" fontId="4" fillId="4" borderId="2" xfId="1" applyFont="1" applyFill="1" applyBorder="1" applyAlignment="1" applyProtection="1">
      <protection hidden="1"/>
    </xf>
    <xf numFmtId="0" fontId="4" fillId="5" borderId="3" xfId="1" applyNumberFormat="1" applyFont="1" applyFill="1" applyBorder="1" applyAlignment="1" applyProtection="1">
      <alignment horizontal="center"/>
      <protection hidden="1"/>
    </xf>
    <xf numFmtId="49" fontId="4" fillId="4" borderId="3" xfId="1" applyNumberFormat="1" applyFont="1" applyFill="1" applyBorder="1" applyAlignment="1" applyProtection="1">
      <alignment horizontal="center"/>
      <protection hidden="1"/>
    </xf>
    <xf numFmtId="164" fontId="4" fillId="4" borderId="2" xfId="1" applyNumberFormat="1" applyFont="1" applyFill="1" applyBorder="1" applyAlignment="1" applyProtection="1">
      <alignment horizontal="center"/>
      <protection hidden="1"/>
    </xf>
    <xf numFmtId="0" fontId="4" fillId="0" borderId="2" xfId="1" applyFont="1" applyFill="1" applyBorder="1" applyAlignment="1" applyProtection="1">
      <protection hidden="1"/>
    </xf>
    <xf numFmtId="0" fontId="3" fillId="0" borderId="3" xfId="1" applyNumberFormat="1" applyFont="1" applyFill="1" applyBorder="1" applyAlignment="1" applyProtection="1">
      <alignment horizontal="center"/>
      <protection hidden="1"/>
    </xf>
    <xf numFmtId="49" fontId="3" fillId="0" borderId="3" xfId="1" applyNumberFormat="1" applyFont="1" applyFill="1" applyBorder="1" applyAlignment="1" applyProtection="1">
      <alignment horizontal="center"/>
      <protection hidden="1"/>
    </xf>
    <xf numFmtId="164" fontId="3" fillId="0" borderId="2" xfId="1" applyNumberFormat="1" applyFont="1" applyFill="1" applyBorder="1" applyAlignment="1" applyProtection="1">
      <alignment horizontal="center"/>
      <protection hidden="1"/>
    </xf>
    <xf numFmtId="0" fontId="3" fillId="0" borderId="2" xfId="1" applyFont="1" applyFill="1" applyBorder="1" applyAlignment="1" applyProtection="1">
      <protection hidden="1"/>
    </xf>
    <xf numFmtId="0" fontId="3" fillId="2" borderId="4" xfId="1" applyFont="1" applyFill="1" applyBorder="1" applyAlignment="1" applyProtection="1">
      <alignment wrapText="1"/>
      <protection hidden="1"/>
    </xf>
    <xf numFmtId="0" fontId="3" fillId="2" borderId="4" xfId="1" applyFont="1" applyFill="1" applyBorder="1" applyAlignment="1" applyProtection="1">
      <protection hidden="1"/>
    </xf>
    <xf numFmtId="0" fontId="3" fillId="3" borderId="4" xfId="1" applyNumberFormat="1" applyFont="1" applyFill="1" applyBorder="1" applyAlignment="1" applyProtection="1">
      <alignment horizontal="center"/>
      <protection hidden="1"/>
    </xf>
    <xf numFmtId="49" fontId="3" fillId="3" borderId="5" xfId="1" applyNumberFormat="1" applyFont="1" applyFill="1" applyBorder="1" applyAlignment="1" applyProtection="1">
      <alignment horizontal="center"/>
      <protection hidden="1"/>
    </xf>
    <xf numFmtId="49" fontId="3" fillId="3" borderId="4" xfId="1" applyNumberFormat="1" applyFont="1" applyFill="1" applyBorder="1" applyAlignment="1" applyProtection="1">
      <alignment horizontal="center"/>
      <protection hidden="1"/>
    </xf>
    <xf numFmtId="49" fontId="3" fillId="4" borderId="5" xfId="1" applyNumberFormat="1" applyFont="1" applyFill="1" applyBorder="1" applyAlignment="1" applyProtection="1">
      <alignment horizontal="center"/>
      <protection hidden="1"/>
    </xf>
    <xf numFmtId="164" fontId="3" fillId="2" borderId="4" xfId="1" applyNumberFormat="1" applyFont="1" applyFill="1" applyBorder="1" applyAlignment="1" applyProtection="1">
      <alignment horizontal="center"/>
      <protection hidden="1"/>
    </xf>
    <xf numFmtId="0" fontId="4" fillId="4" borderId="2" xfId="1" applyFont="1" applyFill="1" applyBorder="1" applyAlignment="1" applyProtection="1">
      <alignment vertical="top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right" vertical="top" wrapText="1"/>
    </xf>
    <xf numFmtId="0" fontId="3" fillId="0" borderId="0" xfId="1" applyFont="1" applyAlignment="1">
      <alignment horizontal="right"/>
    </xf>
    <xf numFmtId="0" fontId="4" fillId="0" borderId="0" xfId="1" applyNumberFormat="1" applyFont="1" applyFill="1" applyAlignment="1" applyProtection="1">
      <alignment horizontal="center"/>
      <protection hidden="1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showGridLines="0" tabSelected="1" workbookViewId="0">
      <selection activeCell="K13" sqref="K13"/>
    </sheetView>
  </sheetViews>
  <sheetFormatPr defaultColWidth="8" defaultRowHeight="12.75"/>
  <cols>
    <col min="1" max="1" width="0.5" style="1" customWidth="1"/>
    <col min="2" max="2" width="43.875" style="1" customWidth="1"/>
    <col min="3" max="3" width="0" style="1" hidden="1" customWidth="1"/>
    <col min="4" max="4" width="0.125" style="1" customWidth="1"/>
    <col min="5" max="6" width="5.125" style="1" customWidth="1"/>
    <col min="7" max="7" width="11.875" style="1" customWidth="1"/>
    <col min="8" max="9" width="5.125" style="1" customWidth="1"/>
    <col min="10" max="10" width="8" style="1" customWidth="1"/>
    <col min="11" max="11" width="7.625" style="1" customWidth="1"/>
    <col min="12" max="12" width="6.75" style="1" customWidth="1"/>
    <col min="13" max="248" width="8" style="1" customWidth="1"/>
    <col min="249" max="16384" width="8" style="1"/>
  </cols>
  <sheetData>
    <row r="1" spans="1:12" ht="15.75" customHeight="1">
      <c r="A1" s="4"/>
      <c r="B1" s="5"/>
      <c r="C1" s="5"/>
      <c r="D1" s="5"/>
      <c r="E1" s="5"/>
      <c r="F1" s="61" t="s">
        <v>49</v>
      </c>
      <c r="G1" s="61"/>
      <c r="H1" s="61"/>
      <c r="I1" s="61"/>
      <c r="J1" s="61"/>
      <c r="K1" s="61"/>
      <c r="L1" s="61"/>
    </row>
    <row r="2" spans="1:12" ht="22.5" customHeight="1">
      <c r="A2" s="4"/>
      <c r="B2" s="5"/>
      <c r="C2" s="5"/>
      <c r="D2" s="5"/>
      <c r="E2" s="10"/>
      <c r="F2" s="10"/>
      <c r="G2" s="60" t="s">
        <v>58</v>
      </c>
      <c r="H2" s="60"/>
      <c r="I2" s="60"/>
      <c r="J2" s="60"/>
      <c r="K2" s="60"/>
      <c r="L2" s="60"/>
    </row>
    <row r="3" spans="1:12" ht="12.75" customHeight="1">
      <c r="A3" s="4"/>
      <c r="B3" s="62" t="s">
        <v>81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15.75" customHeight="1">
      <c r="A4" s="4"/>
      <c r="B4" s="6" t="s">
        <v>57</v>
      </c>
      <c r="C4" s="6"/>
      <c r="D4" s="6"/>
      <c r="E4" s="6"/>
      <c r="F4" s="6"/>
      <c r="G4" s="6"/>
      <c r="H4" s="6"/>
      <c r="I4" s="6"/>
      <c r="J4" s="6"/>
    </row>
    <row r="5" spans="1:12" ht="12" customHeight="1">
      <c r="A5" s="4"/>
      <c r="B5" s="7" t="s">
        <v>50</v>
      </c>
      <c r="C5" s="8"/>
      <c r="D5" s="8"/>
      <c r="E5" s="8"/>
      <c r="F5" s="8"/>
      <c r="G5" s="8"/>
      <c r="H5" s="8"/>
      <c r="I5" s="6"/>
      <c r="J5" s="6"/>
    </row>
    <row r="6" spans="1:12" ht="11.25" customHeight="1">
      <c r="A6" s="4"/>
      <c r="B6" s="9" t="s">
        <v>51</v>
      </c>
      <c r="C6" s="8"/>
      <c r="D6" s="8"/>
      <c r="E6" s="8"/>
      <c r="F6" s="8"/>
      <c r="G6" s="8"/>
      <c r="H6" s="8"/>
      <c r="I6" s="6"/>
      <c r="J6" s="6"/>
    </row>
    <row r="7" spans="1:12" ht="11.25" hidden="1" customHeight="1">
      <c r="A7" s="4"/>
      <c r="B7" s="6"/>
      <c r="C7" s="6"/>
      <c r="D7" s="6"/>
      <c r="E7" s="6"/>
      <c r="F7" s="6"/>
      <c r="G7" s="6"/>
      <c r="H7" s="6"/>
      <c r="I7" s="6"/>
      <c r="J7" s="6"/>
    </row>
    <row r="8" spans="1:12" ht="12.75" customHeight="1">
      <c r="A8" s="2"/>
      <c r="B8" s="58" t="s">
        <v>17</v>
      </c>
      <c r="C8" s="11"/>
      <c r="D8" s="63" t="s">
        <v>16</v>
      </c>
      <c r="E8" s="64"/>
      <c r="F8" s="64"/>
      <c r="G8" s="64"/>
      <c r="H8" s="64"/>
      <c r="I8" s="65"/>
      <c r="J8" s="58" t="s">
        <v>59</v>
      </c>
      <c r="K8" s="58" t="s">
        <v>82</v>
      </c>
      <c r="L8" s="58" t="s">
        <v>83</v>
      </c>
    </row>
    <row r="9" spans="1:12" ht="30.75" customHeight="1">
      <c r="A9" s="2"/>
      <c r="B9" s="59"/>
      <c r="C9" s="11"/>
      <c r="D9" s="57" t="s">
        <v>18</v>
      </c>
      <c r="E9" s="57" t="s">
        <v>19</v>
      </c>
      <c r="F9" s="57" t="s">
        <v>20</v>
      </c>
      <c r="G9" s="57" t="s">
        <v>21</v>
      </c>
      <c r="H9" s="57" t="s">
        <v>22</v>
      </c>
      <c r="I9" s="57" t="s">
        <v>23</v>
      </c>
      <c r="J9" s="59"/>
      <c r="K9" s="59"/>
      <c r="L9" s="59"/>
    </row>
    <row r="10" spans="1:12" ht="12.75" customHeight="1">
      <c r="A10" s="2"/>
      <c r="B10" s="12">
        <v>1</v>
      </c>
      <c r="C10" s="12"/>
      <c r="D10" s="13">
        <v>2</v>
      </c>
      <c r="E10" s="13">
        <v>2</v>
      </c>
      <c r="F10" s="13">
        <v>3</v>
      </c>
      <c r="G10" s="13">
        <v>4</v>
      </c>
      <c r="H10" s="13">
        <v>5</v>
      </c>
      <c r="I10" s="13">
        <v>6</v>
      </c>
      <c r="J10" s="13">
        <v>7</v>
      </c>
      <c r="K10" s="13">
        <v>8</v>
      </c>
      <c r="L10" s="13">
        <v>9</v>
      </c>
    </row>
    <row r="11" spans="1:12" ht="15.75" customHeight="1">
      <c r="A11" s="3"/>
      <c r="B11" s="14" t="s">
        <v>84</v>
      </c>
      <c r="C11" s="15"/>
      <c r="D11" s="16">
        <v>858</v>
      </c>
      <c r="E11" s="17" t="s">
        <v>25</v>
      </c>
      <c r="F11" s="17" t="s">
        <v>25</v>
      </c>
      <c r="G11" s="17"/>
      <c r="H11" s="17"/>
      <c r="I11" s="17"/>
      <c r="J11" s="18">
        <v>4210.5</v>
      </c>
      <c r="K11" s="18">
        <f t="shared" ref="K11:L11" si="0">K12+K40+K44+K46+K50+K54</f>
        <v>0.53000000000011371</v>
      </c>
      <c r="L11" s="18">
        <f t="shared" si="0"/>
        <v>4210.5</v>
      </c>
    </row>
    <row r="12" spans="1:12" ht="27" customHeight="1">
      <c r="A12" s="3"/>
      <c r="B12" s="19" t="s">
        <v>61</v>
      </c>
      <c r="C12" s="20"/>
      <c r="D12" s="21">
        <v>858</v>
      </c>
      <c r="E12" s="22" t="s">
        <v>24</v>
      </c>
      <c r="F12" s="22" t="s">
        <v>25</v>
      </c>
      <c r="G12" s="22"/>
      <c r="H12" s="22"/>
      <c r="I12" s="23"/>
      <c r="J12" s="24">
        <f>J13+J16+J34+J36</f>
        <v>3586.67</v>
      </c>
      <c r="K12" s="24">
        <f t="shared" ref="K12:L12" si="1">K13+K16+K34+K36</f>
        <v>0.53000000000011371</v>
      </c>
      <c r="L12" s="24">
        <f t="shared" si="1"/>
        <v>3587.2</v>
      </c>
    </row>
    <row r="13" spans="1:12" ht="15" customHeight="1">
      <c r="A13" s="3"/>
      <c r="B13" s="56" t="s">
        <v>75</v>
      </c>
      <c r="C13" s="20"/>
      <c r="D13" s="21"/>
      <c r="E13" s="22" t="s">
        <v>24</v>
      </c>
      <c r="F13" s="22" t="s">
        <v>45</v>
      </c>
      <c r="G13" s="22"/>
      <c r="H13" s="22"/>
      <c r="I13" s="23"/>
      <c r="J13" s="24">
        <f>J14+J15</f>
        <v>616.5</v>
      </c>
      <c r="K13" s="24">
        <f t="shared" ref="K13:L13" si="2">K14+K15</f>
        <v>0</v>
      </c>
      <c r="L13" s="24">
        <f t="shared" si="2"/>
        <v>616.5</v>
      </c>
    </row>
    <row r="14" spans="1:12" ht="15.75" customHeight="1">
      <c r="A14" s="3"/>
      <c r="B14" s="25" t="s">
        <v>1</v>
      </c>
      <c r="C14" s="48"/>
      <c r="D14" s="45"/>
      <c r="E14" s="46" t="s">
        <v>24</v>
      </c>
      <c r="F14" s="46" t="s">
        <v>45</v>
      </c>
      <c r="G14" s="28" t="s">
        <v>62</v>
      </c>
      <c r="H14" s="46" t="s">
        <v>27</v>
      </c>
      <c r="I14" s="23" t="s">
        <v>28</v>
      </c>
      <c r="J14" s="47">
        <v>473.5</v>
      </c>
      <c r="K14" s="55">
        <f>L14-J14</f>
        <v>0</v>
      </c>
      <c r="L14" s="47">
        <v>473.5</v>
      </c>
    </row>
    <row r="15" spans="1:12" ht="15.75" customHeight="1">
      <c r="A15" s="3"/>
      <c r="B15" s="25" t="s">
        <v>0</v>
      </c>
      <c r="C15" s="26"/>
      <c r="D15" s="27">
        <v>858</v>
      </c>
      <c r="E15" s="28" t="s">
        <v>24</v>
      </c>
      <c r="F15" s="28" t="s">
        <v>45</v>
      </c>
      <c r="G15" s="28" t="s">
        <v>62</v>
      </c>
      <c r="H15" s="28" t="s">
        <v>54</v>
      </c>
      <c r="I15" s="23" t="s">
        <v>29</v>
      </c>
      <c r="J15" s="29">
        <v>143</v>
      </c>
      <c r="K15" s="55">
        <f>L15-J15</f>
        <v>0</v>
      </c>
      <c r="L15" s="47">
        <v>143</v>
      </c>
    </row>
    <row r="16" spans="1:12" ht="13.5" customHeight="1">
      <c r="A16" s="3"/>
      <c r="B16" s="30" t="s">
        <v>15</v>
      </c>
      <c r="C16" s="31"/>
      <c r="D16" s="21">
        <v>858</v>
      </c>
      <c r="E16" s="22" t="s">
        <v>24</v>
      </c>
      <c r="F16" s="22" t="s">
        <v>26</v>
      </c>
      <c r="G16" s="22"/>
      <c r="H16" s="22"/>
      <c r="I16" s="22"/>
      <c r="J16" s="32">
        <f>SUM(J17:J33)</f>
        <v>1758.47</v>
      </c>
      <c r="K16" s="32">
        <f t="shared" ref="K16:L16" si="3">SUM(K17:K33)</f>
        <v>0.43000000000009098</v>
      </c>
      <c r="L16" s="32">
        <f t="shared" si="3"/>
        <v>1758.9</v>
      </c>
    </row>
    <row r="17" spans="1:12" ht="15.75" customHeight="1">
      <c r="A17" s="3"/>
      <c r="B17" s="25" t="s">
        <v>1</v>
      </c>
      <c r="C17" s="26"/>
      <c r="D17" s="27">
        <v>858</v>
      </c>
      <c r="E17" s="28" t="s">
        <v>24</v>
      </c>
      <c r="F17" s="28" t="s">
        <v>26</v>
      </c>
      <c r="G17" s="28" t="s">
        <v>63</v>
      </c>
      <c r="H17" s="28" t="s">
        <v>27</v>
      </c>
      <c r="I17" s="23" t="s">
        <v>28</v>
      </c>
      <c r="J17" s="29">
        <v>1050</v>
      </c>
      <c r="K17" s="55">
        <f t="shared" ref="K17:K33" si="4">L17-J17</f>
        <v>0.40000000000009095</v>
      </c>
      <c r="L17" s="29">
        <v>1050.4000000000001</v>
      </c>
    </row>
    <row r="18" spans="1:12" ht="15.75" customHeight="1">
      <c r="A18" s="3"/>
      <c r="B18" s="25" t="s">
        <v>0</v>
      </c>
      <c r="C18" s="26"/>
      <c r="D18" s="27">
        <v>858</v>
      </c>
      <c r="E18" s="28" t="s">
        <v>24</v>
      </c>
      <c r="F18" s="28" t="s">
        <v>26</v>
      </c>
      <c r="G18" s="28" t="s">
        <v>63</v>
      </c>
      <c r="H18" s="28" t="s">
        <v>54</v>
      </c>
      <c r="I18" s="23" t="s">
        <v>29</v>
      </c>
      <c r="J18" s="29">
        <v>320.8</v>
      </c>
      <c r="K18" s="55">
        <f t="shared" si="4"/>
        <v>0</v>
      </c>
      <c r="L18" s="29">
        <v>320.8</v>
      </c>
    </row>
    <row r="19" spans="1:12" ht="15.75" customHeight="1">
      <c r="A19" s="3"/>
      <c r="B19" s="25" t="s">
        <v>14</v>
      </c>
      <c r="C19" s="26"/>
      <c r="D19" s="27">
        <v>858</v>
      </c>
      <c r="E19" s="28" t="s">
        <v>24</v>
      </c>
      <c r="F19" s="28" t="s">
        <v>26</v>
      </c>
      <c r="G19" s="28" t="s">
        <v>64</v>
      </c>
      <c r="H19" s="28" t="s">
        <v>30</v>
      </c>
      <c r="I19" s="23" t="s">
        <v>31</v>
      </c>
      <c r="J19" s="29">
        <v>0</v>
      </c>
      <c r="K19" s="55">
        <f t="shared" si="4"/>
        <v>0</v>
      </c>
      <c r="L19" s="29"/>
    </row>
    <row r="20" spans="1:12" ht="15.75" customHeight="1">
      <c r="A20" s="3"/>
      <c r="B20" s="25" t="s">
        <v>5</v>
      </c>
      <c r="C20" s="26"/>
      <c r="D20" s="27"/>
      <c r="E20" s="28" t="s">
        <v>24</v>
      </c>
      <c r="F20" s="28" t="s">
        <v>26</v>
      </c>
      <c r="G20" s="28" t="s">
        <v>64</v>
      </c>
      <c r="H20" s="28" t="s">
        <v>30</v>
      </c>
      <c r="I20" s="23" t="s">
        <v>36</v>
      </c>
      <c r="J20" s="29">
        <v>0</v>
      </c>
      <c r="K20" s="55">
        <f t="shared" si="4"/>
        <v>0</v>
      </c>
      <c r="L20" s="29"/>
    </row>
    <row r="21" spans="1:12" ht="15.75" customHeight="1">
      <c r="A21" s="3"/>
      <c r="B21" s="25" t="s">
        <v>5</v>
      </c>
      <c r="C21" s="26"/>
      <c r="D21" s="27"/>
      <c r="E21" s="28" t="s">
        <v>24</v>
      </c>
      <c r="F21" s="28" t="s">
        <v>26</v>
      </c>
      <c r="G21" s="28" t="s">
        <v>64</v>
      </c>
      <c r="H21" s="28" t="s">
        <v>30</v>
      </c>
      <c r="I21" s="23" t="s">
        <v>32</v>
      </c>
      <c r="J21" s="29"/>
      <c r="K21" s="55">
        <f t="shared" si="4"/>
        <v>0</v>
      </c>
      <c r="L21" s="29"/>
    </row>
    <row r="22" spans="1:12" ht="15.75" customHeight="1">
      <c r="A22" s="3"/>
      <c r="B22" s="25" t="s">
        <v>11</v>
      </c>
      <c r="C22" s="26"/>
      <c r="D22" s="27"/>
      <c r="E22" s="28" t="s">
        <v>24</v>
      </c>
      <c r="F22" s="28" t="s">
        <v>26</v>
      </c>
      <c r="G22" s="28" t="s">
        <v>64</v>
      </c>
      <c r="H22" s="28" t="s">
        <v>30</v>
      </c>
      <c r="I22" s="23" t="s">
        <v>38</v>
      </c>
      <c r="J22" s="29">
        <v>30.8</v>
      </c>
      <c r="K22" s="55">
        <f t="shared" si="4"/>
        <v>0</v>
      </c>
      <c r="L22" s="29">
        <v>30.8</v>
      </c>
    </row>
    <row r="23" spans="1:12" ht="15.75" customHeight="1">
      <c r="A23" s="3"/>
      <c r="B23" s="25" t="s">
        <v>13</v>
      </c>
      <c r="C23" s="26"/>
      <c r="D23" s="27">
        <v>858</v>
      </c>
      <c r="E23" s="28" t="s">
        <v>24</v>
      </c>
      <c r="F23" s="28" t="s">
        <v>26</v>
      </c>
      <c r="G23" s="28" t="s">
        <v>64</v>
      </c>
      <c r="H23" s="28" t="s">
        <v>33</v>
      </c>
      <c r="I23" s="23" t="s">
        <v>34</v>
      </c>
      <c r="J23" s="29">
        <v>13</v>
      </c>
      <c r="K23" s="55">
        <f t="shared" si="4"/>
        <v>0</v>
      </c>
      <c r="L23" s="29">
        <v>13</v>
      </c>
    </row>
    <row r="24" spans="1:12" ht="15.75" customHeight="1">
      <c r="A24" s="3"/>
      <c r="B24" s="25" t="s">
        <v>12</v>
      </c>
      <c r="C24" s="26"/>
      <c r="D24" s="27">
        <v>858</v>
      </c>
      <c r="E24" s="28" t="s">
        <v>24</v>
      </c>
      <c r="F24" s="28" t="s">
        <v>26</v>
      </c>
      <c r="G24" s="28" t="s">
        <v>64</v>
      </c>
      <c r="H24" s="28" t="s">
        <v>33</v>
      </c>
      <c r="I24" s="23" t="s">
        <v>35</v>
      </c>
      <c r="J24" s="29">
        <v>50</v>
      </c>
      <c r="K24" s="55">
        <f t="shared" si="4"/>
        <v>0</v>
      </c>
      <c r="L24" s="29">
        <v>50</v>
      </c>
    </row>
    <row r="25" spans="1:12" ht="15.75" customHeight="1">
      <c r="A25" s="3"/>
      <c r="B25" s="25" t="s">
        <v>4</v>
      </c>
      <c r="C25" s="26"/>
      <c r="D25" s="27">
        <v>858</v>
      </c>
      <c r="E25" s="28" t="s">
        <v>24</v>
      </c>
      <c r="F25" s="28" t="s">
        <v>26</v>
      </c>
      <c r="G25" s="28" t="s">
        <v>64</v>
      </c>
      <c r="H25" s="28" t="s">
        <v>33</v>
      </c>
      <c r="I25" s="23" t="s">
        <v>36</v>
      </c>
      <c r="J25" s="29"/>
      <c r="K25" s="55">
        <f t="shared" si="4"/>
        <v>0</v>
      </c>
      <c r="L25" s="29"/>
    </row>
    <row r="26" spans="1:12" ht="15.75" customHeight="1">
      <c r="A26" s="3"/>
      <c r="B26" s="25" t="s">
        <v>5</v>
      </c>
      <c r="C26" s="26"/>
      <c r="D26" s="27">
        <v>858</v>
      </c>
      <c r="E26" s="28" t="s">
        <v>24</v>
      </c>
      <c r="F26" s="28" t="s">
        <v>26</v>
      </c>
      <c r="G26" s="28" t="s">
        <v>64</v>
      </c>
      <c r="H26" s="28" t="s">
        <v>33</v>
      </c>
      <c r="I26" s="23" t="s">
        <v>32</v>
      </c>
      <c r="J26" s="29"/>
      <c r="K26" s="55">
        <f t="shared" si="4"/>
        <v>0</v>
      </c>
      <c r="L26" s="29"/>
    </row>
    <row r="27" spans="1:12" ht="15.75" customHeight="1">
      <c r="A27" s="3"/>
      <c r="B27" s="25" t="s">
        <v>5</v>
      </c>
      <c r="C27" s="26"/>
      <c r="D27" s="27">
        <v>858</v>
      </c>
      <c r="E27" s="28" t="s">
        <v>24</v>
      </c>
      <c r="F27" s="28" t="s">
        <v>26</v>
      </c>
      <c r="G27" s="28" t="s">
        <v>64</v>
      </c>
      <c r="H27" s="28" t="s">
        <v>33</v>
      </c>
      <c r="I27" s="23" t="s">
        <v>37</v>
      </c>
      <c r="J27" s="29">
        <v>5</v>
      </c>
      <c r="K27" s="55">
        <f t="shared" si="4"/>
        <v>0</v>
      </c>
      <c r="L27" s="29">
        <v>5</v>
      </c>
    </row>
    <row r="28" spans="1:12" ht="15.75" customHeight="1">
      <c r="A28" s="3"/>
      <c r="B28" s="25" t="s">
        <v>11</v>
      </c>
      <c r="C28" s="26"/>
      <c r="D28" s="27"/>
      <c r="E28" s="28" t="s">
        <v>24</v>
      </c>
      <c r="F28" s="28" t="s">
        <v>26</v>
      </c>
      <c r="G28" s="28" t="s">
        <v>64</v>
      </c>
      <c r="H28" s="28" t="s">
        <v>33</v>
      </c>
      <c r="I28" s="23" t="s">
        <v>38</v>
      </c>
      <c r="J28" s="29"/>
      <c r="K28" s="55">
        <f t="shared" si="4"/>
        <v>0</v>
      </c>
      <c r="L28" s="29"/>
    </row>
    <row r="29" spans="1:12" ht="15.75" customHeight="1">
      <c r="A29" s="3"/>
      <c r="B29" s="25" t="s">
        <v>7</v>
      </c>
      <c r="C29" s="26"/>
      <c r="D29" s="27">
        <v>858</v>
      </c>
      <c r="E29" s="28" t="s">
        <v>24</v>
      </c>
      <c r="F29" s="28" t="s">
        <v>26</v>
      </c>
      <c r="G29" s="28" t="s">
        <v>64</v>
      </c>
      <c r="H29" s="28" t="s">
        <v>33</v>
      </c>
      <c r="I29" s="23" t="s">
        <v>39</v>
      </c>
      <c r="J29" s="29">
        <v>229.4</v>
      </c>
      <c r="K29" s="55">
        <f t="shared" si="4"/>
        <v>0</v>
      </c>
      <c r="L29" s="29">
        <v>229.4</v>
      </c>
    </row>
    <row r="30" spans="1:12" ht="15.75" customHeight="1">
      <c r="A30" s="3"/>
      <c r="B30" s="25" t="s">
        <v>2</v>
      </c>
      <c r="C30" s="26"/>
      <c r="D30" s="27">
        <v>858</v>
      </c>
      <c r="E30" s="28" t="s">
        <v>24</v>
      </c>
      <c r="F30" s="28" t="s">
        <v>26</v>
      </c>
      <c r="G30" s="28" t="s">
        <v>64</v>
      </c>
      <c r="H30" s="28" t="s">
        <v>65</v>
      </c>
      <c r="I30" s="23" t="s">
        <v>37</v>
      </c>
      <c r="J30" s="29"/>
      <c r="K30" s="55">
        <f t="shared" si="4"/>
        <v>0</v>
      </c>
      <c r="L30" s="29"/>
    </row>
    <row r="31" spans="1:12" ht="15.75" customHeight="1">
      <c r="A31" s="3"/>
      <c r="B31" s="25" t="s">
        <v>2</v>
      </c>
      <c r="C31" s="26"/>
      <c r="D31" s="27">
        <v>858</v>
      </c>
      <c r="E31" s="28" t="s">
        <v>24</v>
      </c>
      <c r="F31" s="28" t="s">
        <v>26</v>
      </c>
      <c r="G31" s="28" t="s">
        <v>64</v>
      </c>
      <c r="H31" s="28" t="s">
        <v>40</v>
      </c>
      <c r="I31" s="23" t="s">
        <v>37</v>
      </c>
      <c r="J31" s="29">
        <v>57.4</v>
      </c>
      <c r="K31" s="55">
        <f t="shared" si="4"/>
        <v>0</v>
      </c>
      <c r="L31" s="29">
        <v>57.4</v>
      </c>
    </row>
    <row r="32" spans="1:12" ht="15.75" customHeight="1">
      <c r="A32" s="3"/>
      <c r="B32" s="25" t="s">
        <v>2</v>
      </c>
      <c r="C32" s="26"/>
      <c r="D32" s="27">
        <v>858</v>
      </c>
      <c r="E32" s="28" t="s">
        <v>24</v>
      </c>
      <c r="F32" s="28" t="s">
        <v>26</v>
      </c>
      <c r="G32" s="28" t="s">
        <v>64</v>
      </c>
      <c r="H32" s="28" t="s">
        <v>41</v>
      </c>
      <c r="I32" s="23" t="s">
        <v>37</v>
      </c>
      <c r="J32" s="29">
        <v>2</v>
      </c>
      <c r="K32" s="55">
        <f t="shared" si="4"/>
        <v>0</v>
      </c>
      <c r="L32" s="29">
        <v>2</v>
      </c>
    </row>
    <row r="33" spans="1:12" ht="15.75" customHeight="1">
      <c r="A33" s="3"/>
      <c r="B33" s="25" t="s">
        <v>2</v>
      </c>
      <c r="C33" s="26"/>
      <c r="D33" s="27">
        <v>858</v>
      </c>
      <c r="E33" s="28" t="s">
        <v>24</v>
      </c>
      <c r="F33" s="28" t="s">
        <v>26</v>
      </c>
      <c r="G33" s="28" t="s">
        <v>64</v>
      </c>
      <c r="H33" s="28" t="s">
        <v>60</v>
      </c>
      <c r="I33" s="23" t="s">
        <v>37</v>
      </c>
      <c r="J33" s="29">
        <v>7.0000000000000007E-2</v>
      </c>
      <c r="K33" s="55">
        <f t="shared" si="4"/>
        <v>0.03</v>
      </c>
      <c r="L33" s="29">
        <v>0.1</v>
      </c>
    </row>
    <row r="34" spans="1:12" ht="15.75" customHeight="1">
      <c r="A34" s="3"/>
      <c r="B34" s="30" t="s">
        <v>10</v>
      </c>
      <c r="C34" s="31"/>
      <c r="D34" s="21">
        <v>858</v>
      </c>
      <c r="E34" s="22" t="s">
        <v>24</v>
      </c>
      <c r="F34" s="22" t="s">
        <v>42</v>
      </c>
      <c r="G34" s="22"/>
      <c r="H34" s="22"/>
      <c r="I34" s="22"/>
      <c r="J34" s="32">
        <f>J35</f>
        <v>0</v>
      </c>
      <c r="K34" s="32">
        <f t="shared" ref="K34:L34" si="5">K35</f>
        <v>0</v>
      </c>
      <c r="L34" s="32">
        <f t="shared" si="5"/>
        <v>0</v>
      </c>
    </row>
    <row r="35" spans="1:12" ht="15.75" customHeight="1">
      <c r="A35" s="3"/>
      <c r="B35" s="25" t="s">
        <v>2</v>
      </c>
      <c r="C35" s="26"/>
      <c r="D35" s="27">
        <v>858</v>
      </c>
      <c r="E35" s="28" t="s">
        <v>24</v>
      </c>
      <c r="F35" s="28" t="s">
        <v>42</v>
      </c>
      <c r="G35" s="28" t="s">
        <v>66</v>
      </c>
      <c r="H35" s="28" t="s">
        <v>43</v>
      </c>
      <c r="I35" s="23" t="s">
        <v>37</v>
      </c>
      <c r="J35" s="29">
        <v>0</v>
      </c>
      <c r="K35" s="55">
        <f>L35-J35</f>
        <v>0</v>
      </c>
      <c r="L35" s="29"/>
    </row>
    <row r="36" spans="1:12" ht="15.75" customHeight="1">
      <c r="A36" s="3"/>
      <c r="B36" s="33" t="s">
        <v>52</v>
      </c>
      <c r="C36" s="20"/>
      <c r="D36" s="21">
        <v>858</v>
      </c>
      <c r="E36" s="22" t="s">
        <v>24</v>
      </c>
      <c r="F36" s="22" t="s">
        <v>53</v>
      </c>
      <c r="G36" s="22"/>
      <c r="H36" s="22"/>
      <c r="I36" s="23"/>
      <c r="J36" s="24">
        <f>J37+J38+J39</f>
        <v>1211.7</v>
      </c>
      <c r="K36" s="24">
        <f t="shared" ref="K36:L36" si="6">K37+K38+K39</f>
        <v>0.10000000000002274</v>
      </c>
      <c r="L36" s="24">
        <f t="shared" si="6"/>
        <v>1211.8</v>
      </c>
    </row>
    <row r="37" spans="1:12" ht="15.75" customHeight="1">
      <c r="A37" s="3"/>
      <c r="B37" s="34" t="s">
        <v>1</v>
      </c>
      <c r="C37" s="26"/>
      <c r="D37" s="27">
        <v>858</v>
      </c>
      <c r="E37" s="28" t="s">
        <v>24</v>
      </c>
      <c r="F37" s="28" t="s">
        <v>53</v>
      </c>
      <c r="G37" s="28" t="s">
        <v>67</v>
      </c>
      <c r="H37" s="28" t="s">
        <v>27</v>
      </c>
      <c r="I37" s="23" t="s">
        <v>28</v>
      </c>
      <c r="J37" s="29">
        <v>929.9</v>
      </c>
      <c r="K37" s="55">
        <f t="shared" ref="K37:K39" si="7">L37-J37</f>
        <v>0.10000000000002274</v>
      </c>
      <c r="L37" s="29">
        <v>930</v>
      </c>
    </row>
    <row r="38" spans="1:12" ht="15.75" customHeight="1">
      <c r="A38" s="3"/>
      <c r="B38" s="34" t="s">
        <v>0</v>
      </c>
      <c r="C38" s="26"/>
      <c r="D38" s="27">
        <v>858</v>
      </c>
      <c r="E38" s="28" t="s">
        <v>24</v>
      </c>
      <c r="F38" s="28" t="s">
        <v>53</v>
      </c>
      <c r="G38" s="28" t="s">
        <v>67</v>
      </c>
      <c r="H38" s="28" t="s">
        <v>54</v>
      </c>
      <c r="I38" s="23" t="s">
        <v>29</v>
      </c>
      <c r="J38" s="29">
        <v>280.8</v>
      </c>
      <c r="K38" s="55">
        <f t="shared" si="7"/>
        <v>0</v>
      </c>
      <c r="L38" s="29">
        <v>280.8</v>
      </c>
    </row>
    <row r="39" spans="1:12" ht="15.75" customHeight="1">
      <c r="A39" s="3"/>
      <c r="B39" s="34" t="s">
        <v>5</v>
      </c>
      <c r="C39" s="26"/>
      <c r="D39" s="27"/>
      <c r="E39" s="28" t="s">
        <v>24</v>
      </c>
      <c r="F39" s="28" t="s">
        <v>53</v>
      </c>
      <c r="G39" s="28" t="s">
        <v>55</v>
      </c>
      <c r="H39" s="28" t="s">
        <v>33</v>
      </c>
      <c r="I39" s="23" t="s">
        <v>32</v>
      </c>
      <c r="J39" s="29">
        <v>1</v>
      </c>
      <c r="K39" s="55">
        <f t="shared" si="7"/>
        <v>0</v>
      </c>
      <c r="L39" s="29">
        <v>1</v>
      </c>
    </row>
    <row r="40" spans="1:12" ht="13.5" customHeight="1">
      <c r="A40" s="3"/>
      <c r="B40" s="35" t="s">
        <v>9</v>
      </c>
      <c r="C40" s="36"/>
      <c r="D40" s="21">
        <v>858</v>
      </c>
      <c r="E40" s="37" t="s">
        <v>44</v>
      </c>
      <c r="F40" s="37" t="s">
        <v>25</v>
      </c>
      <c r="G40" s="37"/>
      <c r="H40" s="37"/>
      <c r="I40" s="37"/>
      <c r="J40" s="38">
        <f>J41+J43+J42</f>
        <v>170.79999999999998</v>
      </c>
      <c r="K40" s="38">
        <f t="shared" ref="K40:L40" si="8">K41+K43+K42</f>
        <v>0</v>
      </c>
      <c r="L40" s="38">
        <f t="shared" si="8"/>
        <v>170.79999999999998</v>
      </c>
    </row>
    <row r="41" spans="1:12" ht="15.75" customHeight="1">
      <c r="A41" s="3"/>
      <c r="B41" s="25" t="s">
        <v>1</v>
      </c>
      <c r="C41" s="26"/>
      <c r="D41" s="27">
        <v>858</v>
      </c>
      <c r="E41" s="28" t="s">
        <v>44</v>
      </c>
      <c r="F41" s="28" t="s">
        <v>45</v>
      </c>
      <c r="G41" s="28" t="s">
        <v>56</v>
      </c>
      <c r="H41" s="28" t="s">
        <v>77</v>
      </c>
      <c r="I41" s="23" t="s">
        <v>28</v>
      </c>
      <c r="J41" s="29">
        <v>124.6</v>
      </c>
      <c r="K41" s="55">
        <f t="shared" ref="K41:K42" si="9">L41-J41</f>
        <v>0</v>
      </c>
      <c r="L41" s="29">
        <v>124.6</v>
      </c>
    </row>
    <row r="42" spans="1:12" ht="13.5" customHeight="1">
      <c r="A42" s="2"/>
      <c r="B42" s="25" t="s">
        <v>0</v>
      </c>
      <c r="C42" s="26"/>
      <c r="D42" s="27">
        <v>858</v>
      </c>
      <c r="E42" s="28" t="s">
        <v>44</v>
      </c>
      <c r="F42" s="28" t="s">
        <v>45</v>
      </c>
      <c r="G42" s="28" t="s">
        <v>56</v>
      </c>
      <c r="H42" s="28" t="s">
        <v>76</v>
      </c>
      <c r="I42" s="23" t="s">
        <v>29</v>
      </c>
      <c r="J42" s="29">
        <v>39.6</v>
      </c>
      <c r="K42" s="55">
        <f t="shared" si="9"/>
        <v>0</v>
      </c>
      <c r="L42" s="29">
        <v>39.6</v>
      </c>
    </row>
    <row r="43" spans="1:12" ht="13.5" customHeight="1">
      <c r="A43" s="2"/>
      <c r="B43" s="25" t="s">
        <v>7</v>
      </c>
      <c r="C43" s="26"/>
      <c r="D43" s="27">
        <v>858</v>
      </c>
      <c r="E43" s="28" t="s">
        <v>44</v>
      </c>
      <c r="F43" s="28" t="s">
        <v>45</v>
      </c>
      <c r="G43" s="28" t="s">
        <v>56</v>
      </c>
      <c r="H43" s="28" t="s">
        <v>33</v>
      </c>
      <c r="I43" s="23" t="s">
        <v>39</v>
      </c>
      <c r="J43" s="29">
        <v>6.6</v>
      </c>
      <c r="K43" s="55">
        <f>L43-J43</f>
        <v>0</v>
      </c>
      <c r="L43" s="29">
        <v>6.6</v>
      </c>
    </row>
    <row r="44" spans="1:12" ht="21" customHeight="1">
      <c r="A44" s="2"/>
      <c r="B44" s="39" t="s">
        <v>68</v>
      </c>
      <c r="C44" s="40"/>
      <c r="D44" s="41"/>
      <c r="E44" s="37" t="s">
        <v>45</v>
      </c>
      <c r="F44" s="37" t="s">
        <v>25</v>
      </c>
      <c r="G44" s="37"/>
      <c r="H44" s="37"/>
      <c r="I44" s="42"/>
      <c r="J44" s="43">
        <f>J45</f>
        <v>0</v>
      </c>
      <c r="K44" s="43">
        <f t="shared" ref="K44:L44" si="10">K45</f>
        <v>0</v>
      </c>
      <c r="L44" s="43">
        <f t="shared" si="10"/>
        <v>0</v>
      </c>
    </row>
    <row r="45" spans="1:12" ht="13.5" customHeight="1">
      <c r="A45" s="2"/>
      <c r="B45" s="25" t="s">
        <v>2</v>
      </c>
      <c r="C45" s="26"/>
      <c r="D45" s="27"/>
      <c r="E45" s="28" t="s">
        <v>45</v>
      </c>
      <c r="F45" s="28" t="s">
        <v>48</v>
      </c>
      <c r="G45" s="28" t="s">
        <v>69</v>
      </c>
      <c r="H45" s="28" t="s">
        <v>33</v>
      </c>
      <c r="I45" s="23" t="s">
        <v>39</v>
      </c>
      <c r="J45" s="29"/>
      <c r="K45" s="29"/>
      <c r="L45" s="29"/>
    </row>
    <row r="46" spans="1:12" ht="14.25" customHeight="1">
      <c r="B46" s="35" t="s">
        <v>8</v>
      </c>
      <c r="C46" s="36"/>
      <c r="D46" s="21">
        <v>858</v>
      </c>
      <c r="E46" s="37" t="s">
        <v>26</v>
      </c>
      <c r="F46" s="37" t="s">
        <v>25</v>
      </c>
      <c r="G46" s="37"/>
      <c r="H46" s="37"/>
      <c r="I46" s="37"/>
      <c r="J46" s="38">
        <f>J47+J48+J49</f>
        <v>225.5</v>
      </c>
      <c r="K46" s="38">
        <v>0</v>
      </c>
      <c r="L46" s="38">
        <f t="shared" ref="L46" si="11">L49+L48+L47</f>
        <v>225.5</v>
      </c>
    </row>
    <row r="47" spans="1:12">
      <c r="B47" s="34" t="s">
        <v>2</v>
      </c>
      <c r="C47" s="44"/>
      <c r="D47" s="45"/>
      <c r="E47" s="46" t="s">
        <v>26</v>
      </c>
      <c r="F47" s="46" t="s">
        <v>78</v>
      </c>
      <c r="G47" s="46" t="s">
        <v>79</v>
      </c>
      <c r="H47" s="46" t="s">
        <v>33</v>
      </c>
      <c r="I47" s="23" t="s">
        <v>39</v>
      </c>
      <c r="J47" s="47">
        <v>215.5</v>
      </c>
      <c r="K47" s="55">
        <v>0</v>
      </c>
      <c r="L47" s="47">
        <f>J47+K47</f>
        <v>215.5</v>
      </c>
    </row>
    <row r="48" spans="1:12">
      <c r="B48" s="34" t="s">
        <v>2</v>
      </c>
      <c r="C48" s="48"/>
      <c r="D48" s="45"/>
      <c r="E48" s="46" t="s">
        <v>26</v>
      </c>
      <c r="F48" s="46" t="s">
        <v>46</v>
      </c>
      <c r="G48" s="46" t="s">
        <v>70</v>
      </c>
      <c r="H48" s="46" t="s">
        <v>33</v>
      </c>
      <c r="I48" s="23" t="s">
        <v>32</v>
      </c>
      <c r="J48" s="47"/>
      <c r="K48" s="47"/>
      <c r="L48" s="47">
        <f t="shared" ref="L48" si="12">J48+K48</f>
        <v>0</v>
      </c>
    </row>
    <row r="49" spans="2:12">
      <c r="B49" s="25" t="s">
        <v>7</v>
      </c>
      <c r="C49" s="26"/>
      <c r="D49" s="27">
        <v>858</v>
      </c>
      <c r="E49" s="28" t="s">
        <v>26</v>
      </c>
      <c r="F49" s="28" t="s">
        <v>46</v>
      </c>
      <c r="G49" s="28" t="s">
        <v>70</v>
      </c>
      <c r="H49" s="28" t="s">
        <v>33</v>
      </c>
      <c r="I49" s="23" t="s">
        <v>39</v>
      </c>
      <c r="J49" s="29">
        <v>10</v>
      </c>
      <c r="K49" s="55"/>
      <c r="L49" s="47">
        <f>J49+K49</f>
        <v>10</v>
      </c>
    </row>
    <row r="50" spans="2:12">
      <c r="B50" s="35" t="s">
        <v>6</v>
      </c>
      <c r="C50" s="36"/>
      <c r="D50" s="21">
        <v>858</v>
      </c>
      <c r="E50" s="37" t="s">
        <v>47</v>
      </c>
      <c r="F50" s="37" t="s">
        <v>25</v>
      </c>
      <c r="G50" s="37"/>
      <c r="H50" s="37"/>
      <c r="I50" s="37"/>
      <c r="J50" s="38">
        <f>J51+J52+J53</f>
        <v>217</v>
      </c>
      <c r="K50" s="38">
        <f t="shared" ref="K50:L50" si="13">K51+K52+K53</f>
        <v>0</v>
      </c>
      <c r="L50" s="38">
        <f t="shared" si="13"/>
        <v>217</v>
      </c>
    </row>
    <row r="51" spans="2:12">
      <c r="B51" s="25" t="s">
        <v>5</v>
      </c>
      <c r="C51" s="44"/>
      <c r="D51" s="45"/>
      <c r="E51" s="28" t="s">
        <v>47</v>
      </c>
      <c r="F51" s="28" t="s">
        <v>45</v>
      </c>
      <c r="G51" s="28" t="s">
        <v>71</v>
      </c>
      <c r="H51" s="28" t="s">
        <v>33</v>
      </c>
      <c r="I51" s="23" t="s">
        <v>36</v>
      </c>
      <c r="J51" s="29"/>
      <c r="K51" s="29"/>
      <c r="L51" s="29"/>
    </row>
    <row r="52" spans="2:12">
      <c r="B52" s="25" t="s">
        <v>5</v>
      </c>
      <c r="C52" s="26"/>
      <c r="D52" s="27">
        <v>858</v>
      </c>
      <c r="E52" s="28" t="s">
        <v>47</v>
      </c>
      <c r="F52" s="28" t="s">
        <v>45</v>
      </c>
      <c r="G52" s="28" t="s">
        <v>71</v>
      </c>
      <c r="H52" s="28" t="s">
        <v>33</v>
      </c>
      <c r="I52" s="23" t="s">
        <v>32</v>
      </c>
      <c r="J52" s="29">
        <v>132</v>
      </c>
      <c r="K52" s="55">
        <f t="shared" ref="K52:K53" si="14">L52-J52</f>
        <v>0</v>
      </c>
      <c r="L52" s="29">
        <v>132</v>
      </c>
    </row>
    <row r="53" spans="2:12">
      <c r="B53" s="25" t="s">
        <v>5</v>
      </c>
      <c r="C53" s="26"/>
      <c r="D53" s="27">
        <v>858</v>
      </c>
      <c r="E53" s="28" t="s">
        <v>47</v>
      </c>
      <c r="F53" s="28" t="s">
        <v>45</v>
      </c>
      <c r="G53" s="28" t="s">
        <v>71</v>
      </c>
      <c r="H53" s="28" t="s">
        <v>33</v>
      </c>
      <c r="I53" s="23" t="s">
        <v>39</v>
      </c>
      <c r="J53" s="29">
        <v>85</v>
      </c>
      <c r="K53" s="55">
        <f t="shared" si="14"/>
        <v>0</v>
      </c>
      <c r="L53" s="29">
        <v>85</v>
      </c>
    </row>
    <row r="54" spans="2:12">
      <c r="B54" s="35" t="s">
        <v>3</v>
      </c>
      <c r="C54" s="36"/>
      <c r="D54" s="21">
        <v>858</v>
      </c>
      <c r="E54" s="37" t="s">
        <v>48</v>
      </c>
      <c r="F54" s="37" t="s">
        <v>25</v>
      </c>
      <c r="G54" s="37"/>
      <c r="H54" s="37"/>
      <c r="I54" s="37"/>
      <c r="J54" s="38">
        <f>J55+J56</f>
        <v>10</v>
      </c>
      <c r="K54" s="38">
        <f t="shared" ref="K54:L54" si="15">K55+K56</f>
        <v>0</v>
      </c>
      <c r="L54" s="38">
        <f t="shared" si="15"/>
        <v>10</v>
      </c>
    </row>
    <row r="55" spans="2:12">
      <c r="B55" s="49" t="s">
        <v>2</v>
      </c>
      <c r="C55" s="50"/>
      <c r="D55" s="51">
        <v>858</v>
      </c>
      <c r="E55" s="52" t="s">
        <v>48</v>
      </c>
      <c r="F55" s="52" t="s">
        <v>45</v>
      </c>
      <c r="G55" s="53" t="s">
        <v>72</v>
      </c>
      <c r="H55" s="52" t="s">
        <v>33</v>
      </c>
      <c r="I55" s="54" t="s">
        <v>37</v>
      </c>
      <c r="J55" s="55">
        <v>10</v>
      </c>
      <c r="K55" s="55"/>
      <c r="L55" s="55">
        <f>J55+K55</f>
        <v>10</v>
      </c>
    </row>
    <row r="56" spans="2:12">
      <c r="B56" s="49" t="s">
        <v>2</v>
      </c>
      <c r="C56" s="50"/>
      <c r="D56" s="51"/>
      <c r="E56" s="52" t="s">
        <v>48</v>
      </c>
      <c r="F56" s="52" t="s">
        <v>45</v>
      </c>
      <c r="G56" s="53" t="s">
        <v>73</v>
      </c>
      <c r="H56" s="52" t="s">
        <v>33</v>
      </c>
      <c r="I56" s="54" t="s">
        <v>74</v>
      </c>
      <c r="J56" s="55"/>
      <c r="K56" s="55"/>
      <c r="L56" s="55"/>
    </row>
    <row r="57" spans="2:12">
      <c r="B57" s="1" t="s">
        <v>80</v>
      </c>
    </row>
  </sheetData>
  <mergeCells count="8">
    <mergeCell ref="K8:K9"/>
    <mergeCell ref="L8:L9"/>
    <mergeCell ref="G2:L2"/>
    <mergeCell ref="F1:L1"/>
    <mergeCell ref="B3:L3"/>
    <mergeCell ref="B8:B9"/>
    <mergeCell ref="D8:I8"/>
    <mergeCell ref="J8:J9"/>
  </mergeCells>
  <pageMargins left="0.74803149606299213" right="0.74803149606299213" top="0.39370078740157483" bottom="0.39370078740157483" header="0.51181102362204722" footer="0.51181102362204722"/>
  <pageSetup paperSize="9" scale="81" fitToHeight="0" orientation="portrait" verticalDpi="200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Эконоист</cp:lastModifiedBy>
  <cp:lastPrinted>2018-12-19T03:02:50Z</cp:lastPrinted>
  <dcterms:created xsi:type="dcterms:W3CDTF">2013-04-08T03:06:15Z</dcterms:created>
  <dcterms:modified xsi:type="dcterms:W3CDTF">2019-06-27T08:59:32Z</dcterms:modified>
</cp:coreProperties>
</file>